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ORE 2008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<sst xmlns="http://schemas.openxmlformats.org/spreadsheetml/2006/main" count="74" uniqueCount="50">
  <si>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Les Aix d'Angillon</t>
  </si>
  <si>
    <t>Aubigny sur Nère</t>
  </si>
  <si>
    <t>Bourges</t>
  </si>
  <si>
    <t>Bourges Municipale</t>
  </si>
  <si>
    <t>Chateaumeillant</t>
  </si>
  <si>
    <t>Chateauneuf</t>
  </si>
  <si>
    <t>Dun sur Auron</t>
  </si>
  <si>
    <t>Graçay</t>
  </si>
  <si>
    <t>La Guerche sur l'Aubois</t>
  </si>
  <si>
    <t>Lignières</t>
  </si>
  <si>
    <t>Mehun sur Yèvre</t>
  </si>
  <si>
    <t>Saint Amand Montrond</t>
  </si>
  <si>
    <t>Saint Florent sur Cher</t>
  </si>
  <si>
    <t>Saint Martin d'Auxigny</t>
  </si>
  <si>
    <t>Sancergues</t>
  </si>
  <si>
    <t>Sancerre</t>
  </si>
  <si>
    <t>Sancoins</t>
  </si>
  <si>
    <t>Vierzon</t>
  </si>
  <si>
    <t>Bourges HLM</t>
  </si>
  <si>
    <t>Paierie départementale</t>
  </si>
  <si>
    <t>Recouvrement</t>
  </si>
  <si>
    <t>Comptabilité</t>
  </si>
  <si>
    <t>Dépense</t>
  </si>
  <si>
    <t>CEPL</t>
  </si>
  <si>
    <t>AEF</t>
  </si>
  <si>
    <t>DSF</t>
  </si>
  <si>
    <t>AST</t>
  </si>
  <si>
    <t>Informaticiens</t>
  </si>
  <si>
    <t>ORE 2007</t>
  </si>
  <si>
    <t>B</t>
  </si>
  <si>
    <t>C</t>
  </si>
  <si>
    <t>EMR</t>
  </si>
  <si>
    <t>Baugy</t>
  </si>
  <si>
    <t>TOTAL</t>
  </si>
  <si>
    <t>CQC</t>
  </si>
  <si>
    <t>SOUS TOTAL</t>
  </si>
  <si>
    <t>B/C</t>
  </si>
  <si>
    <t>Emplois implantés</t>
  </si>
  <si>
    <t xml:space="preserve"> Services</t>
  </si>
  <si>
    <t>EMRD</t>
  </si>
  <si>
    <t>Emplois pourvus en 2008</t>
  </si>
  <si>
    <t>Bourges Hôpitaux</t>
  </si>
  <si>
    <t>RH Logistique-Secrétariat</t>
  </si>
  <si>
    <t>(*1*)</t>
  </si>
  <si>
    <t>(*1*)Emplois O.R.E après application des paramètres transversaux</t>
  </si>
  <si>
    <t>Emplois pourvus en 2008(2)</t>
  </si>
  <si>
    <t>ORE2008</t>
  </si>
  <si>
    <t xml:space="preserve">EMPLOIS ORE 2008 </t>
  </si>
  <si>
    <t>SIP</t>
  </si>
  <si>
    <t>(2) Emplois pourvus situation arrêtée au 6 janvier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</si>
</sst>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_€_-;\-* #,##0.0000\ _€_-;_-* &quot;-&quot;????\ _€_-;_-@_-"/>
    <numFmt numFmtId="165" formatCode="#,##0.00\ _€"/>
    <numFmt numFmtId="166" formatCode="#,##0\ _€"/>
    <numFmt numFmtId="167" formatCode="_-* #,##0.0\ _€_-;\-* #,##0.0\ _€_-;_-* &quot;-&quot;\ _€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3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4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3" fontId="0" fillId="2" borderId="12" xfId="0" applyNumberFormat="1" applyFont="1" applyFill="1" applyBorder="1" applyAlignment="1">
      <alignment/>
    </xf>
    <xf numFmtId="41" fontId="0" fillId="3" borderId="12" xfId="0" applyNumberFormat="1" applyFont="1" applyFill="1" applyBorder="1" applyAlignment="1">
      <alignment/>
    </xf>
    <xf numFmtId="43" fontId="0" fillId="3" borderId="12" xfId="0" applyNumberFormat="1" applyFont="1" applyFill="1" applyBorder="1" applyAlignment="1">
      <alignment/>
    </xf>
    <xf numFmtId="43" fontId="0" fillId="3" borderId="9" xfId="0" applyNumberFormat="1" applyFont="1" applyFill="1" applyBorder="1" applyAlignment="1">
      <alignment/>
    </xf>
    <xf numFmtId="41" fontId="1" fillId="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3" fontId="0" fillId="2" borderId="14" xfId="0" applyNumberFormat="1" applyFont="1" applyFill="1" applyBorder="1" applyAlignment="1">
      <alignment/>
    </xf>
    <xf numFmtId="43" fontId="0" fillId="2" borderId="15" xfId="0" applyNumberFormat="1" applyFont="1" applyFill="1" applyBorder="1" applyAlignment="1">
      <alignment/>
    </xf>
    <xf numFmtId="41" fontId="0" fillId="3" borderId="15" xfId="0" applyNumberFormat="1" applyFont="1" applyFill="1" applyBorder="1" applyAlignment="1">
      <alignment/>
    </xf>
    <xf numFmtId="41" fontId="1" fillId="3" borderId="15" xfId="0" applyNumberFormat="1" applyFont="1" applyFill="1" applyBorder="1" applyAlignment="1">
      <alignment/>
    </xf>
    <xf numFmtId="43" fontId="0" fillId="3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1" fontId="1" fillId="3" borderId="6" xfId="0" applyNumberFormat="1" applyFont="1" applyFill="1" applyBorder="1" applyAlignment="1">
      <alignment/>
    </xf>
    <xf numFmtId="43" fontId="1" fillId="3" borderId="6" xfId="0" applyNumberFormat="1" applyFont="1" applyFill="1" applyBorder="1" applyAlignment="1">
      <alignment/>
    </xf>
    <xf numFmtId="43" fontId="1" fillId="3" borderId="17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3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43" fontId="1" fillId="2" borderId="15" xfId="0" applyNumberFormat="1" applyFont="1" applyFill="1" applyBorder="1" applyAlignment="1">
      <alignment/>
    </xf>
    <xf numFmtId="43" fontId="1" fillId="3" borderId="15" xfId="0" applyNumberFormat="1" applyFont="1" applyFill="1" applyBorder="1" applyAlignment="1">
      <alignment/>
    </xf>
    <xf numFmtId="43" fontId="1" fillId="3" borderId="22" xfId="0" applyNumberFormat="1" applyFont="1" applyFill="1" applyBorder="1" applyAlignment="1">
      <alignment/>
    </xf>
    <xf numFmtId="43" fontId="2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67" fontId="2" fillId="0" borderId="4" xfId="0" applyNumberFormat="1" applyFont="1" applyBorder="1" applyAlignment="1">
      <alignment/>
    </xf>
    <xf numFmtId="0" fontId="1" fillId="2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1" fontId="1" fillId="3" borderId="1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52" sqref="K52"/>
    </sheetView>
  </sheetViews>
  <sheetFormatPr defaultColWidth="11.421875" defaultRowHeight="12.75"/>
  <cols>
    <col min="1" max="1" width="21.8515625" style="0" customWidth="1"/>
    <col min="2" max="2" width="9.28125" style="0" customWidth="1"/>
    <col min="3" max="3" width="13.421875" style="0" customWidth="1"/>
    <col min="4" max="4" width="9.57421875" style="0" customWidth="1"/>
    <col min="5" max="5" width="0.42578125" style="0" hidden="1" customWidth="1"/>
    <col min="6" max="6" width="11.7109375" style="0" hidden="1" customWidth="1"/>
    <col min="7" max="7" width="9.8515625" style="0" customWidth="1"/>
    <col min="8" max="8" width="8.8515625" style="0" customWidth="1"/>
    <col min="9" max="10" width="7.2812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7.00390625" style="0" hidden="1" customWidth="1"/>
  </cols>
  <sheetData>
    <row r="1" spans="1:13" ht="12.7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ht="13.5" thickBot="1"/>
    <row r="4" spans="1:14" ht="13.5" thickTop="1">
      <c r="A4" s="65"/>
      <c r="B4" s="50" t="s">
        <v>28</v>
      </c>
      <c r="C4" s="11"/>
      <c r="D4" s="11" t="s">
        <v>28</v>
      </c>
      <c r="E4" s="11"/>
      <c r="F4" s="11"/>
      <c r="G4" s="47" t="s">
        <v>46</v>
      </c>
      <c r="H4" s="52" t="s">
        <v>37</v>
      </c>
      <c r="I4" s="53"/>
      <c r="J4" s="55"/>
      <c r="K4" s="52" t="s">
        <v>45</v>
      </c>
      <c r="L4" s="53"/>
      <c r="M4" s="54"/>
      <c r="N4" s="1"/>
    </row>
    <row r="5" spans="1:14" ht="12.75">
      <c r="A5" s="66"/>
      <c r="B5" s="51"/>
      <c r="C5" s="12" t="s">
        <v>46</v>
      </c>
      <c r="D5" s="12" t="s">
        <v>43</v>
      </c>
      <c r="E5" s="12"/>
      <c r="F5" s="12"/>
      <c r="G5" s="12" t="s">
        <v>43</v>
      </c>
      <c r="H5" s="48" t="s">
        <v>29</v>
      </c>
      <c r="I5" s="48" t="s">
        <v>30</v>
      </c>
      <c r="J5" s="48" t="s">
        <v>33</v>
      </c>
      <c r="K5" s="48" t="s">
        <v>29</v>
      </c>
      <c r="L5" s="48" t="s">
        <v>30</v>
      </c>
      <c r="M5" s="13" t="s">
        <v>33</v>
      </c>
      <c r="N5" s="2"/>
    </row>
    <row r="6" spans="1:14" ht="12.75">
      <c r="A6" s="67"/>
      <c r="B6" s="49"/>
      <c r="C6" s="15"/>
      <c r="D6" s="16"/>
      <c r="E6" s="14"/>
      <c r="F6" s="14"/>
      <c r="G6" s="15"/>
      <c r="H6" s="49"/>
      <c r="I6" s="49"/>
      <c r="J6" s="49"/>
      <c r="K6" s="49"/>
      <c r="L6" s="49" t="s">
        <v>30</v>
      </c>
      <c r="M6" s="13" t="s">
        <v>36</v>
      </c>
      <c r="N6" s="2"/>
    </row>
    <row r="7" spans="1:14" ht="12.75">
      <c r="A7" s="17" t="s">
        <v>0</v>
      </c>
      <c r="B7" s="18">
        <v>3.86</v>
      </c>
      <c r="C7" s="18">
        <v>4.28</v>
      </c>
      <c r="D7" s="18">
        <f>B7*200.07/200.91</f>
        <v>3.8438614304912644</v>
      </c>
      <c r="E7" s="18"/>
      <c r="F7" s="18"/>
      <c r="G7" s="18">
        <f>192.36/196.83*C7</f>
        <v>4.182801402225271</v>
      </c>
      <c r="H7" s="19">
        <v>2</v>
      </c>
      <c r="I7" s="19">
        <v>2</v>
      </c>
      <c r="J7" s="19">
        <f>H7+I7</f>
        <v>4</v>
      </c>
      <c r="K7" s="20">
        <v>1.8</v>
      </c>
      <c r="L7" s="20">
        <v>2</v>
      </c>
      <c r="M7" s="21">
        <f>K7+L7</f>
        <v>3.8</v>
      </c>
      <c r="N7" s="2"/>
    </row>
    <row r="8" spans="1:14" ht="12.75">
      <c r="A8" s="17" t="s">
        <v>1</v>
      </c>
      <c r="B8" s="18">
        <v>5.99</v>
      </c>
      <c r="C8" s="18">
        <v>5.58</v>
      </c>
      <c r="D8" s="18">
        <f aca="true" t="shared" si="0" ref="D8:D29">B8*200.07/200.91</f>
        <v>5.964955950425564</v>
      </c>
      <c r="E8" s="18"/>
      <c r="F8" s="18"/>
      <c r="G8" s="18">
        <f aca="true" t="shared" si="1" ref="G8:G29">192.36/196.85*C8</f>
        <v>5.45272440944882</v>
      </c>
      <c r="H8" s="19">
        <v>3</v>
      </c>
      <c r="I8" s="19">
        <v>3</v>
      </c>
      <c r="J8" s="19">
        <f aca="true" t="shared" si="2" ref="J8:J30">H8+I8</f>
        <v>6</v>
      </c>
      <c r="K8" s="20">
        <v>1.8</v>
      </c>
      <c r="L8" s="20">
        <v>4.3</v>
      </c>
      <c r="M8" s="21">
        <f aca="true" t="shared" si="3" ref="M8:M30">K8+L8</f>
        <v>6.1</v>
      </c>
      <c r="N8" s="2"/>
    </row>
    <row r="9" spans="1:14" ht="12.75">
      <c r="A9" s="17" t="s">
        <v>32</v>
      </c>
      <c r="B9" s="18">
        <v>3.84</v>
      </c>
      <c r="C9" s="18">
        <v>3.59</v>
      </c>
      <c r="D9" s="18">
        <v>3.82</v>
      </c>
      <c r="E9" s="18"/>
      <c r="F9" s="18"/>
      <c r="G9" s="18">
        <f t="shared" si="1"/>
        <v>3.5081148082296165</v>
      </c>
      <c r="H9" s="19">
        <v>2</v>
      </c>
      <c r="I9" s="19">
        <v>2</v>
      </c>
      <c r="J9" s="19">
        <f t="shared" si="2"/>
        <v>4</v>
      </c>
      <c r="K9" s="20">
        <v>2</v>
      </c>
      <c r="L9" s="20">
        <v>1.5</v>
      </c>
      <c r="M9" s="21">
        <f t="shared" si="3"/>
        <v>3.5</v>
      </c>
      <c r="N9" s="2"/>
    </row>
    <row r="10" spans="1:14" ht="12.75">
      <c r="A10" s="17" t="s">
        <v>2</v>
      </c>
      <c r="B10" s="18">
        <v>11.85</v>
      </c>
      <c r="C10" s="18">
        <v>12.12</v>
      </c>
      <c r="D10" s="18">
        <v>11.81</v>
      </c>
      <c r="E10" s="18"/>
      <c r="F10" s="18"/>
      <c r="G10" s="18">
        <f t="shared" si="1"/>
        <v>11.843551943103886</v>
      </c>
      <c r="H10" s="19">
        <v>6</v>
      </c>
      <c r="I10" s="22">
        <v>6</v>
      </c>
      <c r="J10" s="19">
        <f t="shared" si="2"/>
        <v>12</v>
      </c>
      <c r="K10" s="20">
        <v>5.2</v>
      </c>
      <c r="L10" s="20">
        <v>5.8</v>
      </c>
      <c r="M10" s="21">
        <f t="shared" si="3"/>
        <v>11</v>
      </c>
      <c r="N10" s="2"/>
    </row>
    <row r="11" spans="1:14" ht="12.75">
      <c r="A11" s="17" t="s">
        <v>3</v>
      </c>
      <c r="B11" s="18">
        <v>15.69</v>
      </c>
      <c r="C11" s="18">
        <v>14.99</v>
      </c>
      <c r="D11" s="18">
        <f t="shared" si="0"/>
        <v>15.62440047782589</v>
      </c>
      <c r="E11" s="18"/>
      <c r="F11" s="18"/>
      <c r="G11" s="18">
        <f t="shared" si="1"/>
        <v>14.648089408178818</v>
      </c>
      <c r="H11" s="19">
        <v>7</v>
      </c>
      <c r="I11" s="22">
        <v>7</v>
      </c>
      <c r="J11" s="19">
        <f t="shared" si="2"/>
        <v>14</v>
      </c>
      <c r="K11" s="20">
        <v>7.4</v>
      </c>
      <c r="L11" s="20">
        <v>7.5</v>
      </c>
      <c r="M11" s="21">
        <f t="shared" si="3"/>
        <v>14.9</v>
      </c>
      <c r="N11" s="2"/>
    </row>
    <row r="12" spans="1:14" ht="12.75">
      <c r="A12" s="17" t="s">
        <v>41</v>
      </c>
      <c r="B12" s="18">
        <v>27.51</v>
      </c>
      <c r="C12" s="18">
        <v>26.06</v>
      </c>
      <c r="D12" s="18">
        <f t="shared" si="0"/>
        <v>27.394981334926086</v>
      </c>
      <c r="E12" s="18"/>
      <c r="F12" s="18"/>
      <c r="G12" s="18">
        <f t="shared" si="1"/>
        <v>25.465591059182117</v>
      </c>
      <c r="H12" s="19">
        <v>12</v>
      </c>
      <c r="I12" s="19">
        <v>14</v>
      </c>
      <c r="J12" s="19">
        <f t="shared" si="2"/>
        <v>26</v>
      </c>
      <c r="K12" s="20">
        <v>9.6</v>
      </c>
      <c r="L12" s="20">
        <v>15.9</v>
      </c>
      <c r="M12" s="21">
        <f t="shared" si="3"/>
        <v>25.5</v>
      </c>
      <c r="N12" s="2"/>
    </row>
    <row r="13" spans="1:14" ht="12.75">
      <c r="A13" s="17" t="s">
        <v>4</v>
      </c>
      <c r="B13" s="18">
        <v>3.8</v>
      </c>
      <c r="C13" s="18">
        <v>3.6</v>
      </c>
      <c r="D13" s="18">
        <f t="shared" si="0"/>
        <v>3.7841122890846646</v>
      </c>
      <c r="E13" s="18"/>
      <c r="F13" s="18"/>
      <c r="G13" s="18">
        <f t="shared" si="1"/>
        <v>3.517886715773432</v>
      </c>
      <c r="H13" s="19">
        <v>2</v>
      </c>
      <c r="I13" s="19">
        <v>2</v>
      </c>
      <c r="J13" s="19">
        <f t="shared" si="2"/>
        <v>4</v>
      </c>
      <c r="K13" s="20">
        <v>2</v>
      </c>
      <c r="L13" s="20">
        <v>2.5</v>
      </c>
      <c r="M13" s="21">
        <f t="shared" si="3"/>
        <v>4.5</v>
      </c>
      <c r="N13" s="2"/>
    </row>
    <row r="14" spans="1:14" ht="12.75">
      <c r="A14" s="17" t="s">
        <v>5</v>
      </c>
      <c r="B14" s="18">
        <v>1.29</v>
      </c>
      <c r="C14" s="18">
        <v>1.07</v>
      </c>
      <c r="D14" s="18">
        <f t="shared" si="0"/>
        <v>1.2846065402418994</v>
      </c>
      <c r="E14" s="18"/>
      <c r="F14" s="18"/>
      <c r="G14" s="18">
        <f t="shared" si="1"/>
        <v>1.0455941071882144</v>
      </c>
      <c r="H14" s="19">
        <v>0</v>
      </c>
      <c r="I14" s="19">
        <v>1</v>
      </c>
      <c r="J14" s="19">
        <f t="shared" si="2"/>
        <v>1</v>
      </c>
      <c r="K14" s="20"/>
      <c r="L14" s="20">
        <v>1</v>
      </c>
      <c r="M14" s="21">
        <f t="shared" si="3"/>
        <v>1</v>
      </c>
      <c r="N14" s="2"/>
    </row>
    <row r="15" spans="1:14" ht="12.75">
      <c r="A15" s="17" t="s">
        <v>6</v>
      </c>
      <c r="B15" s="18">
        <v>3.16</v>
      </c>
      <c r="C15" s="18">
        <v>3.03</v>
      </c>
      <c r="D15" s="18">
        <f t="shared" si="0"/>
        <v>3.1467881140809317</v>
      </c>
      <c r="E15" s="18"/>
      <c r="F15" s="18"/>
      <c r="G15" s="18">
        <f t="shared" si="1"/>
        <v>2.9608879857759716</v>
      </c>
      <c r="H15" s="19">
        <v>1</v>
      </c>
      <c r="I15" s="19">
        <v>2</v>
      </c>
      <c r="J15" s="19">
        <f t="shared" si="2"/>
        <v>3</v>
      </c>
      <c r="K15" s="20">
        <v>0.8</v>
      </c>
      <c r="L15" s="20">
        <v>1</v>
      </c>
      <c r="M15" s="21">
        <f t="shared" si="3"/>
        <v>1.8</v>
      </c>
      <c r="N15" s="2"/>
    </row>
    <row r="16" spans="1:14" ht="12.75">
      <c r="A16" s="17" t="s">
        <v>7</v>
      </c>
      <c r="B16" s="18">
        <v>1.55</v>
      </c>
      <c r="C16" s="18">
        <v>1.44</v>
      </c>
      <c r="D16" s="18">
        <f t="shared" si="0"/>
        <v>1.543519486337166</v>
      </c>
      <c r="E16" s="18"/>
      <c r="F16" s="18"/>
      <c r="G16" s="18">
        <f t="shared" si="1"/>
        <v>1.4071546863093727</v>
      </c>
      <c r="H16" s="19">
        <v>1</v>
      </c>
      <c r="I16" s="19">
        <v>0</v>
      </c>
      <c r="J16" s="19">
        <f t="shared" si="2"/>
        <v>1</v>
      </c>
      <c r="K16" s="20"/>
      <c r="L16" s="20">
        <v>1.8</v>
      </c>
      <c r="M16" s="21">
        <f t="shared" si="3"/>
        <v>1.8</v>
      </c>
      <c r="N16" s="2"/>
    </row>
    <row r="17" spans="1:14" ht="12.75">
      <c r="A17" s="17" t="s">
        <v>8</v>
      </c>
      <c r="B17" s="18">
        <v>3.67</v>
      </c>
      <c r="C17" s="18">
        <v>3.3</v>
      </c>
      <c r="D17" s="18">
        <f t="shared" si="0"/>
        <v>3.6546558160370313</v>
      </c>
      <c r="E17" s="18"/>
      <c r="F17" s="18"/>
      <c r="G17" s="18">
        <f t="shared" si="1"/>
        <v>3.224729489458979</v>
      </c>
      <c r="H17" s="19">
        <v>1</v>
      </c>
      <c r="I17" s="19">
        <v>3</v>
      </c>
      <c r="J17" s="19">
        <f t="shared" si="2"/>
        <v>4</v>
      </c>
      <c r="K17" s="20">
        <v>2</v>
      </c>
      <c r="L17" s="20">
        <v>1.5</v>
      </c>
      <c r="M17" s="21">
        <f t="shared" si="3"/>
        <v>3.5</v>
      </c>
      <c r="N17" s="2"/>
    </row>
    <row r="18" spans="1:14" ht="12.75">
      <c r="A18" s="17" t="s">
        <v>9</v>
      </c>
      <c r="B18" s="18">
        <v>3.24</v>
      </c>
      <c r="C18" s="18">
        <v>2.98</v>
      </c>
      <c r="D18" s="18">
        <f t="shared" si="0"/>
        <v>3.2264536359563984</v>
      </c>
      <c r="E18" s="18"/>
      <c r="F18" s="18"/>
      <c r="G18" s="18">
        <f t="shared" si="1"/>
        <v>2.9120284480568963</v>
      </c>
      <c r="H18" s="19">
        <v>1</v>
      </c>
      <c r="I18" s="22">
        <v>1</v>
      </c>
      <c r="J18" s="19">
        <f t="shared" si="2"/>
        <v>2</v>
      </c>
      <c r="K18" s="20">
        <v>1</v>
      </c>
      <c r="L18" s="20">
        <v>2</v>
      </c>
      <c r="M18" s="21">
        <f t="shared" si="3"/>
        <v>3</v>
      </c>
      <c r="N18" s="2"/>
    </row>
    <row r="19" spans="1:14" ht="12.75">
      <c r="A19" s="17" t="s">
        <v>10</v>
      </c>
      <c r="B19" s="18">
        <v>5.59</v>
      </c>
      <c r="C19" s="18">
        <v>5.4</v>
      </c>
      <c r="D19" s="18">
        <f t="shared" si="0"/>
        <v>5.56662834104823</v>
      </c>
      <c r="E19" s="18"/>
      <c r="F19" s="18"/>
      <c r="G19" s="18">
        <f t="shared" si="1"/>
        <v>5.276830073660148</v>
      </c>
      <c r="H19" s="19">
        <v>3</v>
      </c>
      <c r="I19" s="22">
        <v>2</v>
      </c>
      <c r="J19" s="19">
        <f t="shared" si="2"/>
        <v>5</v>
      </c>
      <c r="K19" s="20">
        <v>3</v>
      </c>
      <c r="L19" s="20">
        <v>2.8</v>
      </c>
      <c r="M19" s="21">
        <f t="shared" si="3"/>
        <v>5.8</v>
      </c>
      <c r="N19" s="2"/>
    </row>
    <row r="20" spans="1:14" ht="12.75">
      <c r="A20" s="17" t="s">
        <v>11</v>
      </c>
      <c r="B20" s="18">
        <v>9.46</v>
      </c>
      <c r="C20" s="18">
        <v>9.27</v>
      </c>
      <c r="D20" s="18">
        <f t="shared" si="0"/>
        <v>9.42044796177393</v>
      </c>
      <c r="E20" s="18"/>
      <c r="F20" s="18"/>
      <c r="G20" s="18">
        <f t="shared" si="1"/>
        <v>9.058558293116587</v>
      </c>
      <c r="H20" s="19">
        <v>4</v>
      </c>
      <c r="I20" s="22">
        <v>5</v>
      </c>
      <c r="J20" s="19">
        <f t="shared" si="2"/>
        <v>9</v>
      </c>
      <c r="K20" s="20">
        <v>5</v>
      </c>
      <c r="L20" s="20">
        <v>3</v>
      </c>
      <c r="M20" s="21">
        <f t="shared" si="3"/>
        <v>8</v>
      </c>
      <c r="N20" s="2"/>
    </row>
    <row r="21" spans="1:14" ht="12.75">
      <c r="A21" s="17" t="s">
        <v>12</v>
      </c>
      <c r="B21" s="18">
        <v>6.54</v>
      </c>
      <c r="C21" s="18">
        <v>6.23</v>
      </c>
      <c r="D21" s="18">
        <v>6.5</v>
      </c>
      <c r="E21" s="18"/>
      <c r="F21" s="18"/>
      <c r="G21" s="18">
        <f t="shared" si="1"/>
        <v>6.0878983997968</v>
      </c>
      <c r="H21" s="19">
        <v>3</v>
      </c>
      <c r="I21" s="22">
        <v>3</v>
      </c>
      <c r="J21" s="19">
        <f t="shared" si="2"/>
        <v>6</v>
      </c>
      <c r="K21" s="20">
        <v>2</v>
      </c>
      <c r="L21" s="20">
        <v>4</v>
      </c>
      <c r="M21" s="21">
        <f t="shared" si="3"/>
        <v>6</v>
      </c>
      <c r="N21" s="2"/>
    </row>
    <row r="22" spans="1:14" ht="12.75">
      <c r="A22" s="17" t="s">
        <v>13</v>
      </c>
      <c r="B22" s="18">
        <v>3.98</v>
      </c>
      <c r="C22" s="18">
        <v>3.9</v>
      </c>
      <c r="D22" s="18">
        <f t="shared" si="0"/>
        <v>3.9633597133044645</v>
      </c>
      <c r="E22" s="18"/>
      <c r="F22" s="18"/>
      <c r="G22" s="18">
        <f t="shared" si="1"/>
        <v>3.8110439420878843</v>
      </c>
      <c r="H22" s="19">
        <v>2</v>
      </c>
      <c r="I22" s="19">
        <v>2</v>
      </c>
      <c r="J22" s="19">
        <f t="shared" si="2"/>
        <v>4</v>
      </c>
      <c r="K22" s="20">
        <v>2</v>
      </c>
      <c r="L22" s="20">
        <v>1</v>
      </c>
      <c r="M22" s="21">
        <f t="shared" si="3"/>
        <v>3</v>
      </c>
      <c r="N22" s="2"/>
    </row>
    <row r="23" spans="1:14" ht="12.75">
      <c r="A23" s="17" t="s">
        <v>14</v>
      </c>
      <c r="B23" s="18">
        <v>2.24</v>
      </c>
      <c r="C23" s="18">
        <v>2.06</v>
      </c>
      <c r="D23" s="18">
        <f t="shared" si="0"/>
        <v>2.230634612513066</v>
      </c>
      <c r="E23" s="18"/>
      <c r="F23" s="18"/>
      <c r="G23" s="18">
        <f t="shared" si="1"/>
        <v>2.0130129540259083</v>
      </c>
      <c r="H23" s="19">
        <v>1</v>
      </c>
      <c r="I23" s="19">
        <v>1</v>
      </c>
      <c r="J23" s="19">
        <f t="shared" si="2"/>
        <v>2</v>
      </c>
      <c r="K23" s="20">
        <v>1</v>
      </c>
      <c r="L23" s="20">
        <v>1</v>
      </c>
      <c r="M23" s="21">
        <f t="shared" si="3"/>
        <v>2</v>
      </c>
      <c r="N23" s="2"/>
    </row>
    <row r="24" spans="1:14" ht="12.75">
      <c r="A24" s="17" t="s">
        <v>15</v>
      </c>
      <c r="B24" s="18">
        <v>7.69</v>
      </c>
      <c r="C24" s="18">
        <v>5.34</v>
      </c>
      <c r="D24" s="18">
        <f t="shared" si="0"/>
        <v>7.6578482902792295</v>
      </c>
      <c r="E24" s="18"/>
      <c r="F24" s="18"/>
      <c r="G24" s="18">
        <f t="shared" si="1"/>
        <v>5.218198628397257</v>
      </c>
      <c r="H24" s="22">
        <v>2</v>
      </c>
      <c r="I24" s="22">
        <v>3</v>
      </c>
      <c r="J24" s="19">
        <f t="shared" si="2"/>
        <v>5</v>
      </c>
      <c r="K24" s="20">
        <v>1.7</v>
      </c>
      <c r="L24" s="20">
        <v>2.8</v>
      </c>
      <c r="M24" s="21">
        <f t="shared" si="3"/>
        <v>4.5</v>
      </c>
      <c r="N24" s="2"/>
    </row>
    <row r="25" spans="1:14" ht="12.75">
      <c r="A25" s="17" t="s">
        <v>48</v>
      </c>
      <c r="B25" s="18"/>
      <c r="C25" s="18">
        <v>2.45</v>
      </c>
      <c r="D25" s="18">
        <f t="shared" si="0"/>
        <v>0</v>
      </c>
      <c r="E25" s="18"/>
      <c r="F25" s="18"/>
      <c r="G25" s="18">
        <f t="shared" si="1"/>
        <v>2.3941173482346967</v>
      </c>
      <c r="H25" s="22">
        <v>2</v>
      </c>
      <c r="I25" s="22"/>
      <c r="J25" s="19">
        <v>2</v>
      </c>
      <c r="K25" s="20">
        <v>1.8</v>
      </c>
      <c r="L25" s="20">
        <v>0</v>
      </c>
      <c r="M25" s="21">
        <f>SUM(K25:L25)</f>
        <v>1.8</v>
      </c>
      <c r="N25" s="2"/>
    </row>
    <row r="26" spans="1:14" ht="12.75">
      <c r="A26" s="17" t="s">
        <v>16</v>
      </c>
      <c r="B26" s="18">
        <v>4.38</v>
      </c>
      <c r="C26" s="18">
        <v>4.28</v>
      </c>
      <c r="D26" s="18">
        <f t="shared" si="0"/>
        <v>4.361687322681798</v>
      </c>
      <c r="E26" s="18"/>
      <c r="F26" s="18"/>
      <c r="G26" s="18">
        <f t="shared" si="1"/>
        <v>4.182376428752858</v>
      </c>
      <c r="H26" s="19">
        <v>2</v>
      </c>
      <c r="I26" s="19">
        <v>2</v>
      </c>
      <c r="J26" s="19">
        <f t="shared" si="2"/>
        <v>4</v>
      </c>
      <c r="K26" s="20">
        <v>2.8</v>
      </c>
      <c r="L26" s="20">
        <v>0</v>
      </c>
      <c r="M26" s="21">
        <f t="shared" si="3"/>
        <v>2.8</v>
      </c>
      <c r="N26" s="2"/>
    </row>
    <row r="27" spans="1:14" ht="12.75">
      <c r="A27" s="17" t="s">
        <v>17</v>
      </c>
      <c r="B27" s="18">
        <v>10.71</v>
      </c>
      <c r="C27" s="18">
        <v>10.42</v>
      </c>
      <c r="D27" s="18">
        <f t="shared" si="0"/>
        <v>10.665221741078096</v>
      </c>
      <c r="E27" s="18"/>
      <c r="F27" s="18"/>
      <c r="G27" s="18">
        <f t="shared" si="1"/>
        <v>10.182327660655321</v>
      </c>
      <c r="H27" s="19">
        <v>5</v>
      </c>
      <c r="I27" s="19">
        <v>5</v>
      </c>
      <c r="J27" s="19">
        <f t="shared" si="2"/>
        <v>10</v>
      </c>
      <c r="K27" s="20">
        <v>4.7</v>
      </c>
      <c r="L27" s="20">
        <v>5</v>
      </c>
      <c r="M27" s="21">
        <f t="shared" si="3"/>
        <v>9.7</v>
      </c>
      <c r="N27" s="2"/>
    </row>
    <row r="28" spans="1:14" ht="12.75">
      <c r="A28" s="17" t="s">
        <v>18</v>
      </c>
      <c r="B28" s="18">
        <v>9.68</v>
      </c>
      <c r="C28" s="18">
        <v>10.78</v>
      </c>
      <c r="D28" s="18">
        <f t="shared" si="0"/>
        <v>9.639528146931461</v>
      </c>
      <c r="E28" s="18"/>
      <c r="F28" s="18"/>
      <c r="G28" s="18">
        <f t="shared" si="1"/>
        <v>10.534116332232664</v>
      </c>
      <c r="H28" s="19">
        <v>4</v>
      </c>
      <c r="I28" s="22">
        <v>5</v>
      </c>
      <c r="J28" s="19">
        <f t="shared" si="2"/>
        <v>9</v>
      </c>
      <c r="K28" s="20">
        <v>4</v>
      </c>
      <c r="L28" s="20">
        <v>5.6</v>
      </c>
      <c r="M28" s="21">
        <f t="shared" si="3"/>
        <v>9.6</v>
      </c>
      <c r="N28" s="2"/>
    </row>
    <row r="29" spans="1:14" ht="12.75">
      <c r="A29" s="17" t="s">
        <v>19</v>
      </c>
      <c r="B29" s="18">
        <v>10.76</v>
      </c>
      <c r="C29" s="18">
        <v>11.58</v>
      </c>
      <c r="D29" s="18">
        <f t="shared" si="0"/>
        <v>10.715012692250262</v>
      </c>
      <c r="E29" s="18"/>
      <c r="F29" s="18"/>
      <c r="G29" s="18">
        <f t="shared" si="1"/>
        <v>11.315868935737873</v>
      </c>
      <c r="H29" s="19">
        <v>4</v>
      </c>
      <c r="I29" s="22">
        <v>6</v>
      </c>
      <c r="J29" s="19">
        <f t="shared" si="2"/>
        <v>10</v>
      </c>
      <c r="K29" s="20">
        <v>3.4</v>
      </c>
      <c r="L29" s="20">
        <v>6.1</v>
      </c>
      <c r="M29" s="21">
        <f t="shared" si="3"/>
        <v>9.5</v>
      </c>
      <c r="N29" s="2"/>
    </row>
    <row r="30" spans="1:14" ht="12.75" customHeight="1">
      <c r="A30" s="23" t="s">
        <v>39</v>
      </c>
      <c r="B30" s="24"/>
      <c r="C30" s="24"/>
      <c r="D30" s="24"/>
      <c r="E30" s="25"/>
      <c r="F30" s="25"/>
      <c r="G30" s="25"/>
      <c r="H30" s="26">
        <v>5</v>
      </c>
      <c r="I30" s="27">
        <v>3</v>
      </c>
      <c r="J30" s="19">
        <f t="shared" si="2"/>
        <v>8</v>
      </c>
      <c r="K30" s="28">
        <v>5</v>
      </c>
      <c r="L30" s="28">
        <v>3</v>
      </c>
      <c r="M30" s="21">
        <f t="shared" si="3"/>
        <v>8</v>
      </c>
      <c r="N30" s="2"/>
    </row>
    <row r="31" spans="1:14" ht="13.5" thickBot="1">
      <c r="A31" s="29" t="s">
        <v>35</v>
      </c>
      <c r="B31" s="10">
        <f>SUM(B7:B30)</f>
        <v>156.48</v>
      </c>
      <c r="C31" s="10">
        <f>SUM(C7:C29)</f>
        <v>153.75000000000003</v>
      </c>
      <c r="D31" s="10">
        <f>SUM(D7:D30)</f>
        <v>155.81870389726745</v>
      </c>
      <c r="E31" s="10"/>
      <c r="F31" s="10"/>
      <c r="G31" s="10">
        <f>SUM(G7:G30)</f>
        <v>150.24350345962938</v>
      </c>
      <c r="H31" s="30">
        <f aca="true" t="shared" si="4" ref="H31:M31">SUM(H7:H30)</f>
        <v>75</v>
      </c>
      <c r="I31" s="30">
        <f t="shared" si="4"/>
        <v>80</v>
      </c>
      <c r="J31" s="30">
        <f t="shared" si="4"/>
        <v>155</v>
      </c>
      <c r="K31" s="31">
        <f>SUM(K7:K30)</f>
        <v>70.00000000000001</v>
      </c>
      <c r="L31" s="31">
        <f>SUM(L7:L30)</f>
        <v>81.09999999999998</v>
      </c>
      <c r="M31" s="32">
        <f t="shared" si="4"/>
        <v>151.1</v>
      </c>
      <c r="N31" s="2"/>
    </row>
    <row r="32" spans="1:14" ht="13.5" thickTop="1">
      <c r="A32" s="59" t="s">
        <v>38</v>
      </c>
      <c r="B32" s="62" t="s">
        <v>28</v>
      </c>
      <c r="C32" s="11"/>
      <c r="D32" s="33" t="s">
        <v>28</v>
      </c>
      <c r="E32" s="34"/>
      <c r="F32" s="34"/>
      <c r="G32" s="12" t="s">
        <v>46</v>
      </c>
      <c r="H32" s="57" t="s">
        <v>37</v>
      </c>
      <c r="I32" s="57"/>
      <c r="J32" s="58"/>
      <c r="K32" s="52" t="s">
        <v>40</v>
      </c>
      <c r="L32" s="53"/>
      <c r="M32" s="54"/>
      <c r="N32" s="2"/>
    </row>
    <row r="33" spans="1:14" ht="12.75">
      <c r="A33" s="60"/>
      <c r="B33" s="63"/>
      <c r="C33" s="12" t="s">
        <v>46</v>
      </c>
      <c r="D33" s="12" t="s">
        <v>43</v>
      </c>
      <c r="E33" s="36"/>
      <c r="F33" s="12"/>
      <c r="G33" s="12" t="s">
        <v>43</v>
      </c>
      <c r="H33" s="48" t="s">
        <v>29</v>
      </c>
      <c r="I33" s="48" t="s">
        <v>30</v>
      </c>
      <c r="J33" s="48" t="s">
        <v>33</v>
      </c>
      <c r="K33" s="48" t="s">
        <v>29</v>
      </c>
      <c r="L33" s="48" t="s">
        <v>30</v>
      </c>
      <c r="M33" s="13" t="s">
        <v>33</v>
      </c>
      <c r="N33" s="2"/>
    </row>
    <row r="34" spans="1:14" ht="12.75">
      <c r="A34" s="61"/>
      <c r="B34" s="64"/>
      <c r="C34" s="35"/>
      <c r="D34" s="16"/>
      <c r="E34" s="37"/>
      <c r="F34" s="35"/>
      <c r="G34" s="15"/>
      <c r="H34" s="49" t="s">
        <v>29</v>
      </c>
      <c r="I34" s="49"/>
      <c r="J34" s="49"/>
      <c r="K34" s="49"/>
      <c r="L34" s="49"/>
      <c r="M34" s="13" t="s">
        <v>36</v>
      </c>
      <c r="N34" s="2"/>
    </row>
    <row r="35" spans="1:14" ht="12.75">
      <c r="A35" s="17" t="s">
        <v>42</v>
      </c>
      <c r="B35" s="18">
        <v>9.39</v>
      </c>
      <c r="C35" s="38">
        <v>9.06</v>
      </c>
      <c r="D35" s="38">
        <f>B35*200.07/200.91</f>
        <v>9.350740630132895</v>
      </c>
      <c r="E35" s="18"/>
      <c r="F35" s="18"/>
      <c r="G35" s="18">
        <f>192.36/196.85*C35</f>
        <v>8.85334823469647</v>
      </c>
      <c r="H35" s="22">
        <v>5</v>
      </c>
      <c r="I35" s="22">
        <v>3</v>
      </c>
      <c r="J35" s="19">
        <f aca="true" t="shared" si="5" ref="J35:J44">H35+I35</f>
        <v>8</v>
      </c>
      <c r="K35" s="20">
        <v>5.7</v>
      </c>
      <c r="L35" s="20">
        <v>3</v>
      </c>
      <c r="M35" s="21">
        <f>K35+L35</f>
        <v>8.7</v>
      </c>
      <c r="N35" s="2"/>
    </row>
    <row r="36" spans="1:14" ht="12.75">
      <c r="A36" s="17" t="s">
        <v>20</v>
      </c>
      <c r="B36" s="18">
        <v>6.04</v>
      </c>
      <c r="C36" s="18">
        <v>6.43</v>
      </c>
      <c r="D36" s="18">
        <f aca="true" t="shared" si="6" ref="D36:D45">B36*200.07/200.91</f>
        <v>6.01474690159773</v>
      </c>
      <c r="E36" s="18"/>
      <c r="F36" s="18"/>
      <c r="G36" s="18">
        <f aca="true" t="shared" si="7" ref="G36:G44">192.36/196.85*C36</f>
        <v>6.283336550673101</v>
      </c>
      <c r="H36" s="19">
        <v>4</v>
      </c>
      <c r="I36" s="19">
        <v>2</v>
      </c>
      <c r="J36" s="19">
        <f t="shared" si="5"/>
        <v>6</v>
      </c>
      <c r="K36" s="20">
        <v>3.8</v>
      </c>
      <c r="L36" s="20">
        <v>0.8</v>
      </c>
      <c r="M36" s="21">
        <f aca="true" t="shared" si="8" ref="M36:M45">K36+L36</f>
        <v>4.6</v>
      </c>
      <c r="N36" s="2"/>
    </row>
    <row r="37" spans="1:14" ht="12.75">
      <c r="A37" s="17" t="s">
        <v>21</v>
      </c>
      <c r="B37" s="18">
        <v>6.69</v>
      </c>
      <c r="C37" s="18">
        <v>6.01</v>
      </c>
      <c r="D37" s="18">
        <f t="shared" si="6"/>
        <v>6.662029266835897</v>
      </c>
      <c r="E37" s="18"/>
      <c r="F37" s="18"/>
      <c r="G37" s="18">
        <f t="shared" si="7"/>
        <v>5.872916433832867</v>
      </c>
      <c r="H37" s="19">
        <v>3</v>
      </c>
      <c r="I37" s="19">
        <v>4</v>
      </c>
      <c r="J37" s="19">
        <f t="shared" si="5"/>
        <v>7</v>
      </c>
      <c r="K37" s="20">
        <v>3.8</v>
      </c>
      <c r="L37" s="20">
        <v>4</v>
      </c>
      <c r="M37" s="21">
        <f t="shared" si="8"/>
        <v>7.8</v>
      </c>
      <c r="N37" s="2"/>
    </row>
    <row r="38" spans="1:14" ht="12.75">
      <c r="A38" s="17" t="s">
        <v>22</v>
      </c>
      <c r="B38" s="18">
        <v>4.22</v>
      </c>
      <c r="C38" s="18">
        <v>3.34</v>
      </c>
      <c r="D38" s="18">
        <f t="shared" si="6"/>
        <v>4.202356278930864</v>
      </c>
      <c r="E38" s="18"/>
      <c r="F38" s="18"/>
      <c r="G38" s="18">
        <f t="shared" si="7"/>
        <v>3.2638171196342394</v>
      </c>
      <c r="H38" s="19">
        <v>2</v>
      </c>
      <c r="I38" s="19">
        <v>2</v>
      </c>
      <c r="J38" s="19">
        <f t="shared" si="5"/>
        <v>4</v>
      </c>
      <c r="K38" s="20">
        <v>1.7</v>
      </c>
      <c r="L38" s="20">
        <v>1.8</v>
      </c>
      <c r="M38" s="21">
        <f t="shared" si="8"/>
        <v>3.5</v>
      </c>
      <c r="N38" s="2"/>
    </row>
    <row r="39" spans="1:14" ht="12.75">
      <c r="A39" s="17" t="s">
        <v>23</v>
      </c>
      <c r="B39" s="18">
        <v>5.21</v>
      </c>
      <c r="C39" s="18">
        <v>5.36</v>
      </c>
      <c r="D39" s="18">
        <f t="shared" si="6"/>
        <v>5.188217112139763</v>
      </c>
      <c r="E39" s="18"/>
      <c r="F39" s="18"/>
      <c r="G39" s="18">
        <f t="shared" si="7"/>
        <v>5.237742443484888</v>
      </c>
      <c r="H39" s="22">
        <v>3</v>
      </c>
      <c r="I39" s="19">
        <v>2</v>
      </c>
      <c r="J39" s="19">
        <f t="shared" si="5"/>
        <v>5</v>
      </c>
      <c r="K39" s="20">
        <v>1.7</v>
      </c>
      <c r="L39" s="20">
        <v>3</v>
      </c>
      <c r="M39" s="21">
        <f t="shared" si="8"/>
        <v>4.7</v>
      </c>
      <c r="N39" s="2"/>
    </row>
    <row r="40" spans="1:14" ht="12.75">
      <c r="A40" s="17" t="s">
        <v>24</v>
      </c>
      <c r="B40" s="18">
        <v>0.3</v>
      </c>
      <c r="C40" s="18">
        <v>0.3</v>
      </c>
      <c r="D40" s="18">
        <f t="shared" si="6"/>
        <v>0.29874570703299985</v>
      </c>
      <c r="E40" s="18"/>
      <c r="F40" s="18"/>
      <c r="G40" s="18">
        <f t="shared" si="7"/>
        <v>0.2931572263144526</v>
      </c>
      <c r="H40" s="19"/>
      <c r="I40" s="19"/>
      <c r="J40" s="19">
        <f t="shared" si="5"/>
        <v>0</v>
      </c>
      <c r="K40" s="20"/>
      <c r="L40" s="20"/>
      <c r="M40" s="21">
        <f t="shared" si="8"/>
        <v>0</v>
      </c>
      <c r="N40" s="2"/>
    </row>
    <row r="41" spans="1:14" ht="12.75">
      <c r="A41" s="17" t="s">
        <v>25</v>
      </c>
      <c r="B41" s="18">
        <v>6.59</v>
      </c>
      <c r="C41" s="18">
        <v>6.6</v>
      </c>
      <c r="D41" s="18">
        <f t="shared" si="6"/>
        <v>6.562447364491563</v>
      </c>
      <c r="E41" s="18"/>
      <c r="F41" s="18"/>
      <c r="G41" s="18">
        <f t="shared" si="7"/>
        <v>6.449458978917958</v>
      </c>
      <c r="H41" s="22">
        <v>2</v>
      </c>
      <c r="I41" s="22">
        <v>5</v>
      </c>
      <c r="J41" s="19">
        <f t="shared" si="5"/>
        <v>7</v>
      </c>
      <c r="K41" s="20">
        <v>2</v>
      </c>
      <c r="L41" s="20">
        <v>4.5</v>
      </c>
      <c r="M41" s="21">
        <f t="shared" si="8"/>
        <v>6.5</v>
      </c>
      <c r="N41" s="2"/>
    </row>
    <row r="42" spans="1:14" ht="12.75">
      <c r="A42" s="17" t="s">
        <v>34</v>
      </c>
      <c r="B42" s="18"/>
      <c r="C42" s="18"/>
      <c r="D42" s="18">
        <f t="shared" si="6"/>
        <v>0</v>
      </c>
      <c r="E42" s="18"/>
      <c r="F42" s="18"/>
      <c r="G42" s="18">
        <f t="shared" si="7"/>
        <v>0</v>
      </c>
      <c r="H42" s="19">
        <v>1</v>
      </c>
      <c r="I42" s="19"/>
      <c r="J42" s="19">
        <f t="shared" si="5"/>
        <v>1</v>
      </c>
      <c r="K42" s="20">
        <v>1</v>
      </c>
      <c r="L42" s="20"/>
      <c r="M42" s="21">
        <f t="shared" si="8"/>
        <v>1</v>
      </c>
      <c r="N42" s="2"/>
    </row>
    <row r="43" spans="1:14" ht="12.75">
      <c r="A43" s="17" t="s">
        <v>26</v>
      </c>
      <c r="B43" s="18">
        <v>5</v>
      </c>
      <c r="C43" s="18">
        <v>5</v>
      </c>
      <c r="D43" s="18">
        <f t="shared" si="6"/>
        <v>4.979095117216664</v>
      </c>
      <c r="E43" s="18"/>
      <c r="F43" s="18"/>
      <c r="G43" s="18">
        <f t="shared" si="7"/>
        <v>4.885953771907544</v>
      </c>
      <c r="H43" s="19"/>
      <c r="I43" s="19">
        <v>5</v>
      </c>
      <c r="J43" s="19">
        <f t="shared" si="5"/>
        <v>5</v>
      </c>
      <c r="K43" s="20"/>
      <c r="L43" s="20">
        <v>5</v>
      </c>
      <c r="M43" s="21">
        <f t="shared" si="8"/>
        <v>5</v>
      </c>
      <c r="N43" s="2"/>
    </row>
    <row r="44" spans="1:14" ht="12.75">
      <c r="A44" s="17" t="s">
        <v>27</v>
      </c>
      <c r="B44" s="18">
        <v>1</v>
      </c>
      <c r="C44" s="18">
        <v>1</v>
      </c>
      <c r="D44" s="18">
        <f t="shared" si="6"/>
        <v>0.9958190234433328</v>
      </c>
      <c r="E44" s="18"/>
      <c r="F44" s="18"/>
      <c r="G44" s="18">
        <f t="shared" si="7"/>
        <v>0.9771907543815088</v>
      </c>
      <c r="H44" s="19"/>
      <c r="I44" s="19">
        <v>2</v>
      </c>
      <c r="J44" s="19">
        <f t="shared" si="5"/>
        <v>2</v>
      </c>
      <c r="K44" s="20"/>
      <c r="L44" s="20">
        <v>2</v>
      </c>
      <c r="M44" s="21">
        <f t="shared" si="8"/>
        <v>2</v>
      </c>
      <c r="N44" s="2"/>
    </row>
    <row r="45" spans="1:14" ht="12.75">
      <c r="A45" s="17" t="s">
        <v>31</v>
      </c>
      <c r="B45" s="39"/>
      <c r="C45" s="39"/>
      <c r="D45" s="18">
        <f t="shared" si="6"/>
        <v>0</v>
      </c>
      <c r="E45" s="39"/>
      <c r="F45" s="39"/>
      <c r="G45" s="39"/>
      <c r="H45" s="19"/>
      <c r="I45" s="19">
        <v>1</v>
      </c>
      <c r="J45" s="19">
        <v>1</v>
      </c>
      <c r="K45" s="20"/>
      <c r="L45" s="20">
        <v>0</v>
      </c>
      <c r="M45" s="21">
        <f t="shared" si="8"/>
        <v>0</v>
      </c>
      <c r="N45" s="2"/>
    </row>
    <row r="46" spans="1:14" ht="13.5" thickBot="1">
      <c r="A46" s="29" t="s">
        <v>35</v>
      </c>
      <c r="B46" s="10">
        <f>SUM(B35:B45)</f>
        <v>44.44</v>
      </c>
      <c r="C46" s="10">
        <f>SUM(C35:C44)</f>
        <v>43.1</v>
      </c>
      <c r="D46" s="25">
        <f>SUM(D35:D45)</f>
        <v>44.25419740182171</v>
      </c>
      <c r="E46" s="40"/>
      <c r="F46" s="40"/>
      <c r="G46" s="40">
        <f aca="true" t="shared" si="9" ref="G46:M46">SUM(G35:G45)</f>
        <v>42.11692151384303</v>
      </c>
      <c r="H46" s="27">
        <f t="shared" si="9"/>
        <v>20</v>
      </c>
      <c r="I46" s="27">
        <f t="shared" si="9"/>
        <v>26</v>
      </c>
      <c r="J46" s="27">
        <f t="shared" si="9"/>
        <v>46</v>
      </c>
      <c r="K46" s="41">
        <f>SUM(K35:K45)</f>
        <v>19.7</v>
      </c>
      <c r="L46" s="41">
        <f>SUM(L35:L45)</f>
        <v>24.1</v>
      </c>
      <c r="M46" s="42">
        <f t="shared" si="9"/>
        <v>43.8</v>
      </c>
      <c r="N46" s="3"/>
    </row>
    <row r="47" spans="1:13" ht="14.25" thickBot="1" thickTop="1">
      <c r="A47" s="29" t="s">
        <v>33</v>
      </c>
      <c r="B47" s="43">
        <v>200.91</v>
      </c>
      <c r="C47" s="43">
        <f>C31+C46</f>
        <v>196.85000000000002</v>
      </c>
      <c r="D47" s="7">
        <f>D46+D31</f>
        <v>200.07290129908915</v>
      </c>
      <c r="E47" s="7"/>
      <c r="F47" s="7"/>
      <c r="G47" s="7">
        <f>G46+G31</f>
        <v>192.36042497347242</v>
      </c>
      <c r="H47" s="7">
        <f>H46+H31</f>
        <v>95</v>
      </c>
      <c r="I47" s="8">
        <f>I46+I31</f>
        <v>106</v>
      </c>
      <c r="J47" s="8">
        <f>J46+J31</f>
        <v>201</v>
      </c>
      <c r="K47" s="7">
        <f>SUM(K46+K31)</f>
        <v>89.70000000000002</v>
      </c>
      <c r="L47" s="46">
        <f>SUM(L46+L31)</f>
        <v>105.19999999999999</v>
      </c>
      <c r="M47" s="9">
        <f>M31+M46</f>
        <v>194.89999999999998</v>
      </c>
    </row>
    <row r="48" spans="1:13" ht="13.5" thickTop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2.75">
      <c r="A50" s="44" t="s">
        <v>44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44"/>
    </row>
    <row r="51" spans="1:13" ht="12.75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4"/>
    </row>
    <row r="52" spans="10:12" ht="12.75">
      <c r="J52" s="4"/>
      <c r="K52" s="4"/>
      <c r="L52" s="6"/>
    </row>
    <row r="56" ht="12.75">
      <c r="H56" s="5"/>
    </row>
  </sheetData>
  <mergeCells count="19">
    <mergeCell ref="K33:K34"/>
    <mergeCell ref="L33:L34"/>
    <mergeCell ref="A1:M1"/>
    <mergeCell ref="H32:J32"/>
    <mergeCell ref="H5:H6"/>
    <mergeCell ref="K5:K6"/>
    <mergeCell ref="L5:L6"/>
    <mergeCell ref="A32:A34"/>
    <mergeCell ref="B32:B34"/>
    <mergeCell ref="A4:A6"/>
    <mergeCell ref="K4:M4"/>
    <mergeCell ref="H4:J4"/>
    <mergeCell ref="K32:M32"/>
    <mergeCell ref="I5:I6"/>
    <mergeCell ref="J5:J6"/>
    <mergeCell ref="H33:H34"/>
    <mergeCell ref="I33:I34"/>
    <mergeCell ref="J33:J34"/>
    <mergeCell ref="B4:B6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8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DGFIP</cp:lastModifiedBy>
  <cp:lastPrinted>2009-01-16T08:55:05Z</cp:lastPrinted>
  <dcterms:created xsi:type="dcterms:W3CDTF">2007-11-06T10:29:18Z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